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2016_de minimis\Píla Rosík, s.r.o\VO + Prieskum trhu\VO nové\Web\"/>
    </mc:Choice>
  </mc:AlternateContent>
  <bookViews>
    <workbookView xWindow="0" yWindow="0" windowWidth="28800" windowHeight="1312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1'!$A$1:$A$38</definedName>
    <definedName name="aukcia">[1]summary!$F$187</definedName>
    <definedName name="_xlnm.Print_Area" localSheetId="0">'Príloha č. 1'!$B$4:$N$38</definedName>
    <definedName name="obstarávateľ" comment="obstarávateľ vs verejný obstarávateľ">[1]summary!$Z$4</definedName>
    <definedName name="today">[1]summary!$K$37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5" i="1" s="1"/>
  <c r="N4" i="1"/>
  <c r="A14" i="1" l="1"/>
  <c r="A16" i="1"/>
  <c r="A17" i="1"/>
  <c r="A11" i="1"/>
  <c r="A12" i="1" s="1"/>
  <c r="A13" i="1" s="1"/>
  <c r="A35" i="1" l="1"/>
  <c r="A31" i="1"/>
  <c r="A27" i="1"/>
  <c r="A23" i="1"/>
  <c r="A19" i="1"/>
  <c r="A36" i="1"/>
  <c r="A28" i="1"/>
  <c r="A20" i="1"/>
  <c r="A38" i="1"/>
  <c r="A34" i="1"/>
  <c r="A30" i="1"/>
  <c r="A26" i="1"/>
  <c r="A22" i="1"/>
  <c r="A18" i="1"/>
  <c r="A37" i="1"/>
  <c r="A33" i="1"/>
  <c r="A29" i="1"/>
  <c r="A25" i="1"/>
  <c r="A21" i="1"/>
  <c r="A32" i="1"/>
  <c r="A24" i="1"/>
  <c r="I38" i="1" l="1"/>
  <c r="B5" i="1"/>
  <c r="A4" i="1"/>
  <c r="B14" i="1"/>
  <c r="B7" i="1"/>
</calcChain>
</file>

<file path=xl/sharedStrings.xml><?xml version="1.0" encoding="utf-8"?>
<sst xmlns="http://schemas.openxmlformats.org/spreadsheetml/2006/main" count="79" uniqueCount="40">
  <si>
    <t>Pokyny k vyplneniu: Vypĺňajú sa žlto vyznačené polia !!!</t>
  </si>
  <si>
    <r>
      <t xml:space="preserve">Rozpočet tvorí </t>
    </r>
    <r>
      <rPr>
        <b/>
        <u/>
        <sz val="11"/>
        <color theme="1"/>
        <rFont val="Calibri"/>
        <family val="2"/>
        <charset val="238"/>
        <scheme val="minor"/>
      </rPr>
      <t>nacenený výkaz - výmer</t>
    </r>
    <r>
      <rPr>
        <sz val="11"/>
        <color theme="1"/>
        <rFont val="Calibri"/>
        <family val="2"/>
        <charset val="238"/>
        <scheme val="minor"/>
      </rPr>
      <t>.</t>
    </r>
  </si>
  <si>
    <t>Stavebné práce</t>
  </si>
  <si>
    <r>
      <rPr>
        <b/>
        <sz val="11"/>
        <color theme="1"/>
        <rFont val="Calibri"/>
        <family val="2"/>
        <charset val="238"/>
        <scheme val="minor"/>
      </rPr>
      <t>Nacenený výkaz-výmer</t>
    </r>
    <r>
      <rPr>
        <sz val="11"/>
        <color theme="1"/>
        <rFont val="Calibri"/>
        <family val="2"/>
        <charset val="238"/>
        <scheme val="minor"/>
      </rPr>
      <t xml:space="preserve"> bude predložený v origináli a bude podpísaný a opečiatkovaný (ak má dodávateľ povinnosť používať pečiatku).</t>
    </r>
  </si>
  <si>
    <t>Kmeňová pásová píla</t>
  </si>
  <si>
    <t>Názov zariadenia:</t>
  </si>
  <si>
    <t>Vymedzenie častí zariadenia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</si>
  <si>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</si>
  <si>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</si>
  <si>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</si>
  <si>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</si>
  <si>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</si>
  <si>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</si>
  <si>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Stojan kmeňovej pásovej píly</t>
  </si>
  <si>
    <t>Litinový stojan s litinovými kolesami</t>
  </si>
  <si>
    <t>áno</t>
  </si>
  <si>
    <t>-</t>
  </si>
  <si>
    <t>áno/nie:</t>
  </si>
  <si>
    <t>Prizmatické vedenie na uloženie horného kolesa</t>
  </si>
  <si>
    <t>Priemer kolies</t>
  </si>
  <si>
    <t>min. 1600</t>
  </si>
  <si>
    <t>mm</t>
  </si>
  <si>
    <t>hodnota:</t>
  </si>
  <si>
    <t>Hydraulické napínanie pílového pásu</t>
  </si>
  <si>
    <t>Hydraulické dvíhanie horného vodítka pílohévho pásu</t>
  </si>
  <si>
    <t>Upínací vozík gulatiny</t>
  </si>
  <si>
    <t>Postavenie pre dĺžku rezu min. 10 m s 5 upínacími vežami</t>
  </si>
  <si>
    <t>Samostatné a nezávislé prestaviteľné veže</t>
  </si>
  <si>
    <t>min. 5</t>
  </si>
  <si>
    <t>ks</t>
  </si>
  <si>
    <t>Hydraulicky prestaviteľné veže s dvoma upínacími tlakmi</t>
  </si>
  <si>
    <t>Hydraulické obracanie gulatiny</t>
  </si>
  <si>
    <t xml:space="preserve">Rozchod kolies </t>
  </si>
  <si>
    <t>min. 1400</t>
  </si>
  <si>
    <t>Automatické nastavenie na prvý rez</t>
  </si>
  <si>
    <t>Ďalšie súčasti hodnoty obstarávaného zariadenia</t>
  </si>
  <si>
    <t>Doprava na miesto realizácie</t>
  </si>
  <si>
    <t>Montáž zariadenia a uvedenie do prevádzky</t>
  </si>
  <si>
    <t>Miesto: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</si>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</sst>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87">
    <xf numFmtId="0" fontId="0" fillId="0" borderId="0" xfId="0"/>
    <xf numFmtId="0" fontId="0" fillId="0" borderId="0" xfId="0" applyFont="1" applyProtection="1"/>
    <xf numFmtId="0" fontId="0" fillId="0" borderId="0" xfId="0" applyFont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center" vertical="center" wrapText="1"/>
    </xf>
    <xf numFmtId="49" fontId="0" fillId="0" borderId="0" xfId="0" applyNumberFormat="1" applyFont="1" applyProtection="1"/>
    <xf numFmtId="49" fontId="0" fillId="0" borderId="0" xfId="0" applyNumberFormat="1" applyFont="1" applyAlignment="1" applyProtection="1">
      <alignment horizontal="justify"/>
    </xf>
    <xf numFmtId="49" fontId="0" fillId="0" borderId="0" xfId="0" applyNumberFormat="1" applyFont="1" applyAlignment="1" applyProtection="1">
      <alignment horizontal="justify"/>
    </xf>
    <xf numFmtId="0" fontId="6" fillId="0" borderId="0" xfId="0" applyFont="1" applyProtection="1"/>
    <xf numFmtId="49" fontId="0" fillId="0" borderId="0" xfId="0" applyNumberFormat="1" applyFont="1" applyAlignment="1" applyProtection="1">
      <alignment horizontal="justify" wrapText="1"/>
    </xf>
    <xf numFmtId="49" fontId="0" fillId="0" borderId="0" xfId="0" applyNumberFormat="1" applyFont="1" applyAlignment="1" applyProtection="1">
      <alignment horizontal="justify" wrapText="1"/>
    </xf>
    <xf numFmtId="0" fontId="7" fillId="0" borderId="0" xfId="0" applyNumberFormat="1" applyFont="1" applyAlignment="1" applyProtection="1"/>
    <xf numFmtId="0" fontId="7" fillId="0" borderId="0" xfId="0" applyNumberFormat="1" applyFont="1" applyAlignment="1" applyProtection="1"/>
    <xf numFmtId="0" fontId="8" fillId="0" borderId="0" xfId="0" applyFont="1" applyProtection="1"/>
    <xf numFmtId="0" fontId="0" fillId="3" borderId="0" xfId="0" applyNumberFormat="1" applyFont="1" applyFill="1" applyAlignment="1" applyProtection="1"/>
    <xf numFmtId="0" fontId="9" fillId="0" borderId="0" xfId="0" applyFont="1" applyAlignment="1" applyProtection="1">
      <alignment wrapText="1"/>
    </xf>
    <xf numFmtId="49" fontId="1" fillId="0" borderId="0" xfId="0" applyNumberFormat="1" applyFont="1" applyAlignment="1" applyProtection="1">
      <alignment horizontal="right"/>
    </xf>
    <xf numFmtId="49" fontId="0" fillId="3" borderId="0" xfId="0" applyNumberFormat="1" applyFont="1" applyFill="1" applyAlignment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</xf>
    <xf numFmtId="0" fontId="11" fillId="4" borderId="3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2" fillId="3" borderId="5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center" vertical="center" wrapText="1"/>
    </xf>
    <xf numFmtId="0" fontId="12" fillId="3" borderId="8" xfId="0" applyNumberFormat="1" applyFont="1" applyFill="1" applyBorder="1" applyAlignment="1" applyProtection="1">
      <alignment horizontal="center" vertical="center" wrapText="1"/>
    </xf>
    <xf numFmtId="0" fontId="12" fillId="3" borderId="9" xfId="0" applyNumberFormat="1" applyFont="1" applyFill="1" applyBorder="1" applyAlignment="1" applyProtection="1">
      <alignment vertical="center" wrapText="1"/>
    </xf>
    <xf numFmtId="0" fontId="12" fillId="3" borderId="10" xfId="0" applyNumberFormat="1" applyFont="1" applyFill="1" applyBorder="1" applyAlignment="1" applyProtection="1">
      <alignment vertical="center" wrapText="1"/>
    </xf>
    <xf numFmtId="0" fontId="12" fillId="3" borderId="9" xfId="0" applyNumberFormat="1" applyFont="1" applyFill="1" applyBorder="1" applyAlignment="1" applyProtection="1">
      <alignment horizontal="center" vertical="center" wrapText="1"/>
    </xf>
    <xf numFmtId="0" fontId="12" fillId="3" borderId="10" xfId="0" applyNumberFormat="1" applyFont="1" applyFill="1" applyBorder="1" applyAlignment="1" applyProtection="1">
      <alignment horizontal="center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4" xfId="0" applyNumberFormat="1" applyFont="1" applyFill="1" applyBorder="1" applyAlignment="1" applyProtection="1">
      <alignment horizontal="center" vertical="center" wrapText="1"/>
    </xf>
    <xf numFmtId="0" fontId="12" fillId="3" borderId="0" xfId="0" applyNumberFormat="1" applyFont="1" applyFill="1" applyBorder="1" applyAlignment="1" applyProtection="1">
      <alignment horizontal="center" vertical="center" wrapText="1"/>
    </xf>
    <xf numFmtId="0" fontId="12" fillId="3" borderId="15" xfId="0" applyNumberFormat="1" applyFont="1" applyFill="1" applyBorder="1" applyAlignment="1" applyProtection="1">
      <alignment horizontal="center" vertical="center" wrapText="1"/>
    </xf>
    <xf numFmtId="0" fontId="12" fillId="3" borderId="16" xfId="0" applyNumberFormat="1" applyFont="1" applyFill="1" applyBorder="1" applyAlignment="1" applyProtection="1">
      <alignment vertical="center" wrapText="1"/>
    </xf>
    <xf numFmtId="0" fontId="12" fillId="3" borderId="17" xfId="0" applyNumberFormat="1" applyFont="1" applyFill="1" applyBorder="1" applyAlignment="1" applyProtection="1">
      <alignment vertical="center" wrapText="1"/>
    </xf>
    <xf numFmtId="0" fontId="12" fillId="3" borderId="16" xfId="0" applyNumberFormat="1" applyFont="1" applyFill="1" applyBorder="1" applyAlignment="1" applyProtection="1">
      <alignment horizontal="center" vertical="center" wrapText="1"/>
    </xf>
    <xf numFmtId="0" fontId="12" fillId="3" borderId="17" xfId="0" applyNumberFormat="1" applyFont="1" applyFill="1" applyBorder="1" applyAlignment="1" applyProtection="1">
      <alignment horizontal="center" vertical="center" wrapText="1"/>
    </xf>
    <xf numFmtId="0" fontId="12" fillId="3" borderId="18" xfId="0" applyNumberFormat="1" applyFont="1" applyFill="1" applyBorder="1" applyAlignment="1" applyProtection="1">
      <alignment horizontal="center" vertical="center" wrapText="1"/>
    </xf>
    <xf numFmtId="0" fontId="12" fillId="3" borderId="19" xfId="0" applyNumberFormat="1" applyFont="1" applyFill="1" applyBorder="1" applyAlignment="1" applyProtection="1">
      <alignment horizontal="center" vertical="center" wrapText="1"/>
    </xf>
    <xf numFmtId="0" fontId="12" fillId="2" borderId="20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2" xfId="0" applyNumberFormat="1" applyFont="1" applyFill="1" applyBorder="1" applyAlignment="1" applyProtection="1">
      <alignment horizontal="center" vertical="center" wrapText="1"/>
    </xf>
    <xf numFmtId="0" fontId="12" fillId="3" borderId="23" xfId="0" applyNumberFormat="1" applyFont="1" applyFill="1" applyBorder="1" applyAlignment="1" applyProtection="1">
      <alignment horizontal="center" vertical="center" wrapText="1"/>
    </xf>
    <xf numFmtId="0" fontId="12" fillId="3" borderId="24" xfId="0" applyNumberFormat="1" applyFont="1" applyFill="1" applyBorder="1" applyAlignment="1" applyProtection="1">
      <alignment horizontal="center" vertical="center" wrapText="1"/>
    </xf>
    <xf numFmtId="0" fontId="12" fillId="3" borderId="25" xfId="0" applyNumberFormat="1" applyFont="1" applyFill="1" applyBorder="1" applyAlignment="1" applyProtection="1">
      <alignment vertical="center" wrapText="1"/>
    </xf>
    <xf numFmtId="0" fontId="12" fillId="3" borderId="26" xfId="0" applyNumberFormat="1" applyFont="1" applyFill="1" applyBorder="1" applyAlignment="1" applyProtection="1">
      <alignment vertical="center" wrapText="1"/>
    </xf>
    <xf numFmtId="0" fontId="12" fillId="3" borderId="25" xfId="0" applyNumberFormat="1" applyFont="1" applyFill="1" applyBorder="1" applyAlignment="1" applyProtection="1">
      <alignment horizontal="center" vertical="center" wrapText="1"/>
    </xf>
    <xf numFmtId="0" fontId="12" fillId="3" borderId="26" xfId="0" applyNumberFormat="1" applyFont="1" applyFill="1" applyBorder="1" applyAlignment="1" applyProtection="1">
      <alignment horizontal="center" vertical="center" wrapText="1"/>
    </xf>
    <xf numFmtId="0" fontId="12" fillId="3" borderId="27" xfId="0" applyNumberFormat="1" applyFont="1" applyFill="1" applyBorder="1" applyAlignment="1" applyProtection="1">
      <alignment horizontal="center" vertical="center" wrapText="1"/>
    </xf>
    <xf numFmtId="0" fontId="12" fillId="3" borderId="28" xfId="0" applyNumberFormat="1" applyFont="1" applyFill="1" applyBorder="1" applyAlignment="1" applyProtection="1">
      <alignment horizontal="center" vertical="center" wrapText="1"/>
    </xf>
    <xf numFmtId="0" fontId="12" fillId="2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13" xfId="0" applyNumberFormat="1" applyFont="1" applyFill="1" applyBorder="1" applyAlignment="1" applyProtection="1">
      <alignment horizontal="center" vertical="top" wrapText="1"/>
      <protection locked="0"/>
    </xf>
    <xf numFmtId="0" fontId="12" fillId="3" borderId="31" xfId="0" applyNumberFormat="1" applyFont="1" applyFill="1" applyBorder="1" applyAlignment="1" applyProtection="1">
      <alignment horizontal="center" vertical="center" wrapText="1"/>
    </xf>
    <xf numFmtId="0" fontId="12" fillId="3" borderId="32" xfId="0" applyNumberFormat="1" applyFont="1" applyFill="1" applyBorder="1" applyAlignment="1" applyProtection="1">
      <alignment vertical="center" wrapText="1"/>
    </xf>
    <xf numFmtId="0" fontId="12" fillId="3" borderId="13" xfId="0" applyNumberFormat="1" applyFont="1" applyFill="1" applyBorder="1" applyAlignment="1" applyProtection="1">
      <alignment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</xf>
    <xf numFmtId="0" fontId="12" fillId="3" borderId="33" xfId="0" applyNumberFormat="1" applyFont="1" applyFill="1" applyBorder="1" applyAlignment="1" applyProtection="1">
      <alignment horizontal="center" vertical="center" wrapText="1"/>
    </xf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4" xfId="0" applyNumberFormat="1" applyFont="1" applyFill="1" applyBorder="1" applyAlignment="1" applyProtection="1">
      <alignment horizontal="center" vertical="center" wrapText="1"/>
    </xf>
    <xf numFmtId="0" fontId="12" fillId="3" borderId="35" xfId="0" applyNumberFormat="1" applyFont="1" applyFill="1" applyBorder="1" applyAlignment="1" applyProtection="1">
      <alignment vertical="center" wrapText="1"/>
    </xf>
    <xf numFmtId="0" fontId="12" fillId="3" borderId="29" xfId="0" applyNumberFormat="1" applyFont="1" applyFill="1" applyBorder="1" applyAlignment="1" applyProtection="1">
      <alignment vertical="center" wrapText="1"/>
    </xf>
    <xf numFmtId="0" fontId="12" fillId="3" borderId="28" xfId="0" applyNumberFormat="1" applyFont="1" applyFill="1" applyBorder="1" applyAlignment="1" applyProtection="1">
      <alignment horizontal="center" vertical="center" wrapText="1"/>
    </xf>
    <xf numFmtId="0" fontId="12" fillId="3" borderId="36" xfId="0" applyNumberFormat="1" applyFont="1" applyFill="1" applyBorder="1" applyAlignment="1" applyProtection="1">
      <alignment horizontal="center" vertical="center" wrapText="1"/>
    </xf>
    <xf numFmtId="0" fontId="12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1" applyFont="1" applyFill="1" applyAlignment="1" applyProtection="1">
      <alignment horizontal="right" vertical="center"/>
    </xf>
    <xf numFmtId="0" fontId="14" fillId="0" borderId="37" xfId="1" applyFont="1" applyFill="1" applyBorder="1" applyAlignment="1" applyProtection="1">
      <alignment vertical="center"/>
    </xf>
    <xf numFmtId="0" fontId="14" fillId="0" borderId="0" xfId="1" applyFont="1" applyFill="1" applyAlignment="1" applyProtection="1">
      <alignment vertical="center"/>
    </xf>
    <xf numFmtId="0" fontId="14" fillId="0" borderId="37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vertical="center" wrapText="1"/>
    </xf>
    <xf numFmtId="0" fontId="14" fillId="0" borderId="38" xfId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2016_de%20minimis/P&#237;la%20Ros&#237;k,%20s.r.o/VO%20+%20Prieskum%20trhu/VO%20nov&#233;/PT%20+%20VO%202016_Predloha_2015_343_v001ab_po%2001.02.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inančné limity"/>
      <sheetName val="Obálky - tlač"/>
      <sheetName val="Príprava"/>
      <sheetName val="Výzva na prieskum trhu"/>
      <sheetName val="Príloha č. 1"/>
      <sheetName val="Príloha č. 2"/>
      <sheetName val="Prieskum trhu"/>
      <sheetName val="Súťažné podklady"/>
      <sheetName val="Menovanie komisie"/>
      <sheetName val="Zaslanie SP + Evidencia"/>
      <sheetName val="Otváranie Ostatné"/>
      <sheetName val="Žiadosť o vysvetlenie-Ostatné"/>
      <sheetName val="Otváranie Kritériá"/>
      <sheetName val="Žiadosť o vysvetlenie-Kritériá"/>
      <sheetName val="Aukcia"/>
      <sheetName val="Žiadosť o predloženie dokladov"/>
      <sheetName val="Oznámenia o výsledku"/>
      <sheetName val="Podnet na začatie kontroly"/>
      <sheetName val="Výzva na súčinnosť"/>
      <sheetName val="Správa o zákazke"/>
      <sheetName val="§ 55 ods. 2"/>
      <sheetName val="§ 57 ods. 2"/>
      <sheetName val="Oznámenie o zrušení VO"/>
      <sheetName val="Osobné prevzatie SP"/>
      <sheetName val="Osobné prevzatie ponuky"/>
      <sheetName val="DB"/>
      <sheetName val="Pracovné dni"/>
      <sheetName val="Pomocné"/>
      <sheetName val="checklist - neaktuálny"/>
    </sheetNames>
    <sheetDataSet>
      <sheetData sheetId="0">
        <row r="4">
          <cell r="Z4" t="str">
            <v>obstarávateľ</v>
          </cell>
        </row>
        <row r="8">
          <cell r="F8" t="str">
            <v>Tovary</v>
          </cell>
        </row>
        <row r="37">
          <cell r="K37">
            <v>43017</v>
          </cell>
        </row>
        <row r="39">
          <cell r="K39">
            <v>42991</v>
          </cell>
        </row>
        <row r="187">
          <cell r="F187" t="str">
            <v>nie</v>
          </cell>
        </row>
        <row r="189">
          <cell r="F189" t="str">
            <v>nie</v>
          </cell>
        </row>
      </sheetData>
      <sheetData sheetId="1"/>
      <sheetData sheetId="2"/>
      <sheetData sheetId="3"/>
      <sheetData sheetId="4">
        <row r="2">
          <cell r="B2" t="str">
            <v>Výzva na predloženie ponúk - prieskum trhu</v>
          </cell>
        </row>
        <row r="110">
          <cell r="C110" t="str">
            <v xml:space="preserve">Príloha č. 1: </v>
          </cell>
          <cell r="E110" t="str">
            <v>Vymedzenie predmetu prieskumu trhu</v>
          </cell>
        </row>
      </sheetData>
      <sheetData sheetId="5"/>
      <sheetData sheetId="6"/>
      <sheetData sheetId="7"/>
      <sheetData sheetId="8">
        <row r="604">
          <cell r="C604" t="str">
            <v>Kúpna zmluva – Príloha č. 1:</v>
          </cell>
          <cell r="F604" t="str">
            <v>Rozpočet - výkaz - výmer</v>
          </cell>
        </row>
        <row r="611">
          <cell r="C611" t="str">
            <v>Kúpna zmluva – Príloha č. 1:</v>
          </cell>
          <cell r="F611" t="str">
            <v>Technická špecifikácia predmetu zákazky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 filterMode="1"/>
  <dimension ref="A1:P38"/>
  <sheetViews>
    <sheetView tabSelected="1" view="pageBreakPreview" zoomScaleNormal="100" zoomScaleSheetLayoutView="100" workbookViewId="0">
      <pane ySplit="3" topLeftCell="A4" activePane="bottomLeft" state="frozen"/>
      <selection pane="bottomLeft" activeCell="M25" sqref="M25:M30"/>
    </sheetView>
  </sheetViews>
  <sheetFormatPr defaultColWidth="9.140625" defaultRowHeight="15" x14ac:dyDescent="0.25"/>
  <cols>
    <col min="1" max="1" width="4.7109375" style="1" customWidth="1"/>
    <col min="2" max="2" width="3.5703125" style="7" customWidth="1"/>
    <col min="3" max="3" width="13.28515625" style="1" customWidth="1"/>
    <col min="4" max="5" width="9.7109375" style="1" customWidth="1"/>
    <col min="6" max="7" width="19" style="1" customWidth="1"/>
    <col min="8" max="9" width="9.42578125" style="1" customWidth="1"/>
    <col min="10" max="10" width="8" style="1" customWidth="1"/>
    <col min="11" max="11" width="13.7109375" style="1" customWidth="1"/>
    <col min="12" max="12" width="17.85546875" style="1" customWidth="1"/>
    <col min="13" max="14" width="18.28515625" style="1" customWidth="1"/>
    <col min="15" max="15" width="6.5703125" style="1" bestFit="1" customWidth="1"/>
    <col min="16" max="16" width="14.5703125" style="1" bestFit="1" customWidth="1"/>
    <col min="17" max="28" width="9.140625" style="1"/>
    <col min="29" max="29" width="9.42578125" style="1" bestFit="1" customWidth="1"/>
    <col min="30" max="16384" width="9.140625" style="1"/>
  </cols>
  <sheetData>
    <row r="1" spans="1:16" x14ac:dyDescent="0.25">
      <c r="A1" s="1">
        <v>1</v>
      </c>
      <c r="B1" s="1"/>
    </row>
    <row r="2" spans="1:16" ht="18.75" x14ac:dyDescent="0.25">
      <c r="A2" s="2">
        <v>1</v>
      </c>
      <c r="B2" s="3" t="s">
        <v>0</v>
      </c>
      <c r="C2" s="3"/>
      <c r="D2" s="3"/>
      <c r="E2" s="3"/>
      <c r="F2" s="3"/>
      <c r="G2" s="3"/>
    </row>
    <row r="3" spans="1:16" x14ac:dyDescent="0.25">
      <c r="A3" s="1">
        <v>1</v>
      </c>
      <c r="B3" s="1"/>
    </row>
    <row r="4" spans="1:16" s="2" customFormat="1" ht="21" hidden="1" x14ac:dyDescent="0.25">
      <c r="A4" s="2">
        <f ca="1">IF(OR([1]summary!$K$39="",[1]summary!$K$39&gt;=[1]summary!$K$37),1,0)</f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M4" s="5"/>
      <c r="N4" s="5" t="str">
        <f>'[1]Výzva na prieskum trhu'!$C$110</f>
        <v xml:space="preserve">Príloha č. 1: </v>
      </c>
    </row>
    <row r="5" spans="1:16" s="2" customFormat="1" ht="23.25" customHeight="1" x14ac:dyDescent="0.25">
      <c r="A5" s="2">
        <v>1</v>
      </c>
      <c r="B5" s="6" t="str">
        <f ca="1">IF([1]summary!$F$8=$P$10,'[1]Súťažné podklady'!$C$604,IF(OR([1]summary!$K$39="",[1]summary!$K$39&gt;=[1]summary!$K$37),'[1]Výzva na prieskum trhu'!$B$2,'[1]Súťažné podklady'!$C$611))</f>
        <v>Kúpna zmluva – Príloha č. 1: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6" s="2" customFormat="1" x14ac:dyDescent="0.25">
      <c r="A6" s="2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6" s="2" customFormat="1" ht="23.25" customHeight="1" x14ac:dyDescent="0.25">
      <c r="A7" s="2">
        <v>1</v>
      </c>
      <c r="B7" s="6" t="str">
        <f ca="1">IF([1]summary!$F$8=$P$10,'[1]Súťažné podklady'!F604,IF(OR([1]summary!$K$39="",[1]summary!$K$39&gt;=[1]summary!$K$37),'[1]Výzva na prieskum trhu'!E110,'[1]Súťažné podklady'!$F$611))</f>
        <v>Technická špecifikácia predmetu zákazky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6" x14ac:dyDescent="0.25">
      <c r="A8" s="1">
        <v>1</v>
      </c>
    </row>
    <row r="9" spans="1:16" x14ac:dyDescent="0.25">
      <c r="A9" s="1">
        <v>1</v>
      </c>
    </row>
    <row r="10" spans="1:16" hidden="1" x14ac:dyDescent="0.25">
      <c r="A10" s="1">
        <f>IF([1]summary!$F$8=P10,1,0)</f>
        <v>0</v>
      </c>
      <c r="B10" s="8" t="s">
        <v>1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9"/>
      <c r="P10" s="10" t="s">
        <v>2</v>
      </c>
    </row>
    <row r="11" spans="1:16" hidden="1" x14ac:dyDescent="0.25">
      <c r="A11" s="1">
        <f>A10</f>
        <v>0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6" ht="15" hidden="1" customHeight="1" x14ac:dyDescent="0.25">
      <c r="A12" s="1">
        <f>A11</f>
        <v>0</v>
      </c>
      <c r="B12" s="11" t="s">
        <v>3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2"/>
      <c r="N12" s="12"/>
    </row>
    <row r="13" spans="1:16" hidden="1" x14ac:dyDescent="0.25">
      <c r="A13" s="1">
        <f>A12</f>
        <v>0</v>
      </c>
    </row>
    <row r="14" spans="1:16" s="15" customFormat="1" ht="18.75" x14ac:dyDescent="0.3">
      <c r="A14" s="1">
        <f>$A$15</f>
        <v>1</v>
      </c>
      <c r="B14" s="13" t="str">
        <f ca="1">IF(OR([1]summary!$K$39="",[1]summary!$K$39&gt;=[1]summary!$K$37),"Technická špecifikácia logického celku"&amp;IF([1]summary!$F$189="áno"," č. 1:",":"),IF([1]summary!$F$189="áno","Časť č. 1:",""))</f>
        <v/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4"/>
    </row>
    <row r="15" spans="1:16" x14ac:dyDescent="0.25">
      <c r="A15" s="1">
        <f>IF($A$10=0,1,0)*IF($B$15="",0,1)</f>
        <v>1</v>
      </c>
      <c r="B15" s="16" t="s">
        <v>4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6" x14ac:dyDescent="0.25">
      <c r="A16" s="1">
        <f>$A$15</f>
        <v>1</v>
      </c>
      <c r="P16" s="17"/>
    </row>
    <row r="17" spans="1:16" x14ac:dyDescent="0.25">
      <c r="A17" s="1">
        <f>IF($A$10=0,1,0)</f>
        <v>1</v>
      </c>
      <c r="B17" s="18" t="s">
        <v>5</v>
      </c>
      <c r="C17" s="18"/>
      <c r="D17" s="19" t="s">
        <v>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P17" s="17"/>
    </row>
    <row r="18" spans="1:16" ht="15.75" thickBot="1" x14ac:dyDescent="0.3">
      <c r="A18" s="1">
        <f>$A$17</f>
        <v>1</v>
      </c>
      <c r="P18" s="17"/>
    </row>
    <row r="19" spans="1:16" ht="69.95" customHeight="1" thickBot="1" x14ac:dyDescent="0.3">
      <c r="A19" s="1">
        <f t="shared" ref="A19:A38" si="0">$A$17</f>
        <v>1</v>
      </c>
      <c r="B19" s="20" t="s">
        <v>6</v>
      </c>
      <c r="C19" s="21"/>
      <c r="D19" s="21"/>
      <c r="E19" s="22"/>
      <c r="F19" s="20" t="s">
        <v>7</v>
      </c>
      <c r="G19" s="22"/>
      <c r="H19" s="20" t="s">
        <v>8</v>
      </c>
      <c r="I19" s="22"/>
      <c r="J19" s="23" t="s">
        <v>9</v>
      </c>
      <c r="K19" s="24" t="s">
        <v>10</v>
      </c>
      <c r="L19" s="25"/>
      <c r="M19" s="26" t="s">
        <v>11</v>
      </c>
      <c r="N19" s="27" t="s">
        <v>12</v>
      </c>
      <c r="P19" s="17"/>
    </row>
    <row r="20" spans="1:16" ht="15" customHeight="1" x14ac:dyDescent="0.25">
      <c r="A20" s="1">
        <f t="shared" si="0"/>
        <v>1</v>
      </c>
      <c r="B20" s="28" t="s">
        <v>13</v>
      </c>
      <c r="C20" s="29"/>
      <c r="D20" s="29"/>
      <c r="E20" s="30"/>
      <c r="F20" s="31" t="s">
        <v>14</v>
      </c>
      <c r="G20" s="32"/>
      <c r="H20" s="33" t="s">
        <v>15</v>
      </c>
      <c r="I20" s="34"/>
      <c r="J20" s="35" t="s">
        <v>16</v>
      </c>
      <c r="K20" s="36" t="s">
        <v>17</v>
      </c>
      <c r="L20" s="37"/>
      <c r="M20" s="38"/>
      <c r="N20" s="39"/>
    </row>
    <row r="21" spans="1:16" ht="29.25" customHeight="1" x14ac:dyDescent="0.25">
      <c r="A21" s="1">
        <f t="shared" si="0"/>
        <v>1</v>
      </c>
      <c r="B21" s="40"/>
      <c r="C21" s="41"/>
      <c r="D21" s="41"/>
      <c r="E21" s="42"/>
      <c r="F21" s="43" t="s">
        <v>18</v>
      </c>
      <c r="G21" s="44"/>
      <c r="H21" s="45" t="s">
        <v>15</v>
      </c>
      <c r="I21" s="46"/>
      <c r="J21" s="47" t="s">
        <v>16</v>
      </c>
      <c r="K21" s="48" t="s">
        <v>17</v>
      </c>
      <c r="L21" s="49"/>
      <c r="M21" s="50"/>
      <c r="N21" s="51"/>
    </row>
    <row r="22" spans="1:16" ht="15" customHeight="1" x14ac:dyDescent="0.25">
      <c r="A22" s="1">
        <f t="shared" si="0"/>
        <v>1</v>
      </c>
      <c r="B22" s="40"/>
      <c r="C22" s="41"/>
      <c r="D22" s="41"/>
      <c r="E22" s="42"/>
      <c r="F22" s="43" t="s">
        <v>19</v>
      </c>
      <c r="G22" s="44"/>
      <c r="H22" s="45" t="s">
        <v>20</v>
      </c>
      <c r="I22" s="46"/>
      <c r="J22" s="47" t="s">
        <v>21</v>
      </c>
      <c r="K22" s="48" t="s">
        <v>22</v>
      </c>
      <c r="L22" s="49"/>
      <c r="M22" s="50"/>
      <c r="N22" s="51"/>
    </row>
    <row r="23" spans="1:16" ht="15" customHeight="1" x14ac:dyDescent="0.25">
      <c r="A23" s="1">
        <f t="shared" si="0"/>
        <v>1</v>
      </c>
      <c r="B23" s="40"/>
      <c r="C23" s="41"/>
      <c r="D23" s="41"/>
      <c r="E23" s="42"/>
      <c r="F23" s="43" t="s">
        <v>23</v>
      </c>
      <c r="G23" s="44"/>
      <c r="H23" s="45" t="s">
        <v>15</v>
      </c>
      <c r="I23" s="46"/>
      <c r="J23" s="47" t="s">
        <v>16</v>
      </c>
      <c r="K23" s="48" t="s">
        <v>17</v>
      </c>
      <c r="L23" s="49"/>
      <c r="M23" s="50"/>
      <c r="N23" s="51"/>
    </row>
    <row r="24" spans="1:16" ht="29.25" customHeight="1" thickBot="1" x14ac:dyDescent="0.3">
      <c r="A24" s="1">
        <f t="shared" si="0"/>
        <v>1</v>
      </c>
      <c r="B24" s="52"/>
      <c r="C24" s="53"/>
      <c r="D24" s="53"/>
      <c r="E24" s="54"/>
      <c r="F24" s="55" t="s">
        <v>24</v>
      </c>
      <c r="G24" s="56"/>
      <c r="H24" s="57" t="s">
        <v>15</v>
      </c>
      <c r="I24" s="58"/>
      <c r="J24" s="59" t="s">
        <v>16</v>
      </c>
      <c r="K24" s="60" t="s">
        <v>17</v>
      </c>
      <c r="L24" s="61"/>
      <c r="M24" s="62"/>
      <c r="N24" s="63"/>
    </row>
    <row r="25" spans="1:16" ht="26.25" customHeight="1" x14ac:dyDescent="0.25">
      <c r="A25" s="1">
        <f t="shared" si="0"/>
        <v>1</v>
      </c>
      <c r="B25" s="28" t="s">
        <v>25</v>
      </c>
      <c r="C25" s="29"/>
      <c r="D25" s="29"/>
      <c r="E25" s="30"/>
      <c r="F25" s="31" t="s">
        <v>26</v>
      </c>
      <c r="G25" s="32"/>
      <c r="H25" s="33" t="s">
        <v>15</v>
      </c>
      <c r="I25" s="34"/>
      <c r="J25" s="35" t="s">
        <v>16</v>
      </c>
      <c r="K25" s="36" t="s">
        <v>17</v>
      </c>
      <c r="L25" s="64"/>
      <c r="M25" s="38"/>
      <c r="N25" s="39"/>
    </row>
    <row r="26" spans="1:16" ht="15" customHeight="1" x14ac:dyDescent="0.25">
      <c r="A26" s="1">
        <f t="shared" si="0"/>
        <v>1</v>
      </c>
      <c r="B26" s="40"/>
      <c r="C26" s="41"/>
      <c r="D26" s="41"/>
      <c r="E26" s="42"/>
      <c r="F26" s="43" t="s">
        <v>27</v>
      </c>
      <c r="G26" s="44"/>
      <c r="H26" s="45" t="s">
        <v>28</v>
      </c>
      <c r="I26" s="46"/>
      <c r="J26" s="47" t="s">
        <v>29</v>
      </c>
      <c r="K26" s="48" t="s">
        <v>22</v>
      </c>
      <c r="L26" s="49"/>
      <c r="M26" s="50"/>
      <c r="N26" s="51"/>
    </row>
    <row r="27" spans="1:16" ht="28.5" customHeight="1" x14ac:dyDescent="0.25">
      <c r="A27" s="1">
        <f t="shared" si="0"/>
        <v>1</v>
      </c>
      <c r="B27" s="40"/>
      <c r="C27" s="41"/>
      <c r="D27" s="41"/>
      <c r="E27" s="42"/>
      <c r="F27" s="43" t="s">
        <v>30</v>
      </c>
      <c r="G27" s="44"/>
      <c r="H27" s="45" t="s">
        <v>15</v>
      </c>
      <c r="I27" s="46"/>
      <c r="J27" s="47" t="s">
        <v>16</v>
      </c>
      <c r="K27" s="48" t="s">
        <v>17</v>
      </c>
      <c r="L27" s="49"/>
      <c r="M27" s="50"/>
      <c r="N27" s="51"/>
    </row>
    <row r="28" spans="1:16" ht="15" customHeight="1" x14ac:dyDescent="0.25">
      <c r="A28" s="1">
        <f t="shared" si="0"/>
        <v>1</v>
      </c>
      <c r="B28" s="40"/>
      <c r="C28" s="41"/>
      <c r="D28" s="41"/>
      <c r="E28" s="42"/>
      <c r="F28" s="43" t="s">
        <v>31</v>
      </c>
      <c r="G28" s="44"/>
      <c r="H28" s="45" t="s">
        <v>15</v>
      </c>
      <c r="I28" s="46"/>
      <c r="J28" s="47" t="s">
        <v>16</v>
      </c>
      <c r="K28" s="48" t="s">
        <v>17</v>
      </c>
      <c r="L28" s="49"/>
      <c r="M28" s="50"/>
      <c r="N28" s="51"/>
    </row>
    <row r="29" spans="1:16" ht="15" customHeight="1" x14ac:dyDescent="0.25">
      <c r="A29" s="1">
        <f t="shared" si="0"/>
        <v>1</v>
      </c>
      <c r="B29" s="40"/>
      <c r="C29" s="41"/>
      <c r="D29" s="41"/>
      <c r="E29" s="42"/>
      <c r="F29" s="43" t="s">
        <v>32</v>
      </c>
      <c r="G29" s="44"/>
      <c r="H29" s="45" t="s">
        <v>33</v>
      </c>
      <c r="I29" s="46"/>
      <c r="J29" s="47" t="s">
        <v>21</v>
      </c>
      <c r="K29" s="48" t="s">
        <v>22</v>
      </c>
      <c r="L29" s="49"/>
      <c r="M29" s="50"/>
      <c r="N29" s="51"/>
    </row>
    <row r="30" spans="1:16" ht="15" customHeight="1" thickBot="1" x14ac:dyDescent="0.3">
      <c r="A30" s="1">
        <f t="shared" si="0"/>
        <v>1</v>
      </c>
      <c r="B30" s="52"/>
      <c r="C30" s="53"/>
      <c r="D30" s="53"/>
      <c r="E30" s="54"/>
      <c r="F30" s="55" t="s">
        <v>34</v>
      </c>
      <c r="G30" s="56"/>
      <c r="H30" s="57" t="s">
        <v>15</v>
      </c>
      <c r="I30" s="58"/>
      <c r="J30" s="59" t="s">
        <v>16</v>
      </c>
      <c r="K30" s="60" t="s">
        <v>17</v>
      </c>
      <c r="L30" s="61"/>
      <c r="M30" s="62"/>
      <c r="N30" s="63"/>
    </row>
    <row r="31" spans="1:16" s="2" customFormat="1" ht="30" customHeight="1" x14ac:dyDescent="0.25">
      <c r="A31" s="1">
        <f t="shared" si="0"/>
        <v>1</v>
      </c>
      <c r="B31" s="28" t="s">
        <v>35</v>
      </c>
      <c r="C31" s="65"/>
      <c r="D31" s="66" t="s">
        <v>36</v>
      </c>
      <c r="E31" s="67"/>
      <c r="F31" s="68" t="s">
        <v>16</v>
      </c>
      <c r="G31" s="69" t="s">
        <v>16</v>
      </c>
      <c r="H31" s="68" t="s">
        <v>15</v>
      </c>
      <c r="I31" s="69"/>
      <c r="J31" s="35" t="s">
        <v>16</v>
      </c>
      <c r="K31" s="36" t="s">
        <v>17</v>
      </c>
      <c r="L31" s="37"/>
      <c r="M31" s="70" t="s">
        <v>16</v>
      </c>
      <c r="N31" s="71" t="s">
        <v>16</v>
      </c>
    </row>
    <row r="32" spans="1:16" s="2" customFormat="1" ht="30" customHeight="1" thickBot="1" x14ac:dyDescent="0.3">
      <c r="A32" s="1">
        <f t="shared" si="0"/>
        <v>1</v>
      </c>
      <c r="B32" s="52"/>
      <c r="C32" s="72"/>
      <c r="D32" s="73" t="s">
        <v>37</v>
      </c>
      <c r="E32" s="74"/>
      <c r="F32" s="75" t="s">
        <v>16</v>
      </c>
      <c r="G32" s="76" t="s">
        <v>16</v>
      </c>
      <c r="H32" s="75" t="s">
        <v>15</v>
      </c>
      <c r="I32" s="76"/>
      <c r="J32" s="59" t="s">
        <v>16</v>
      </c>
      <c r="K32" s="60" t="s">
        <v>17</v>
      </c>
      <c r="L32" s="77"/>
      <c r="M32" s="78" t="s">
        <v>16</v>
      </c>
      <c r="N32" s="79" t="s">
        <v>16</v>
      </c>
    </row>
    <row r="33" spans="1:14" x14ac:dyDescent="0.25">
      <c r="A33" s="1">
        <f t="shared" si="0"/>
        <v>1</v>
      </c>
    </row>
    <row r="34" spans="1:14" x14ac:dyDescent="0.25">
      <c r="A34" s="1">
        <f t="shared" si="0"/>
        <v>1</v>
      </c>
    </row>
    <row r="35" spans="1:14" x14ac:dyDescent="0.25">
      <c r="A35" s="1">
        <f t="shared" si="0"/>
        <v>1</v>
      </c>
      <c r="C35" s="80" t="s">
        <v>38</v>
      </c>
      <c r="D35" s="81"/>
      <c r="E35" s="81"/>
    </row>
    <row r="36" spans="1:14" s="82" customFormat="1" x14ac:dyDescent="0.25">
      <c r="A36" s="1">
        <f t="shared" si="0"/>
        <v>1</v>
      </c>
      <c r="C36" s="80"/>
    </row>
    <row r="37" spans="1:14" s="82" customFormat="1" ht="15" customHeight="1" x14ac:dyDescent="0.25">
      <c r="A37" s="1">
        <f t="shared" si="0"/>
        <v>1</v>
      </c>
      <c r="C37" s="80" t="s">
        <v>39</v>
      </c>
      <c r="D37" s="81"/>
      <c r="E37" s="81"/>
      <c r="I37" s="83"/>
      <c r="J37" s="83"/>
      <c r="K37" s="83"/>
      <c r="L37" s="83"/>
      <c r="M37" s="84"/>
      <c r="N37" s="84"/>
    </row>
    <row r="38" spans="1:14" s="82" customFormat="1" x14ac:dyDescent="0.25">
      <c r="A38" s="1">
        <f t="shared" si="0"/>
        <v>1</v>
      </c>
      <c r="G38" s="84"/>
      <c r="I38" s="85" t="str">
        <f ca="1">"podpis a pečiatka "&amp;IF(OR([1]summary!$K$39="",[1]summary!$K$39&gt;=[1]summary!$K$37),"navrhovateľa","dodávateľa")</f>
        <v>podpis a pečiatka dodávateľa</v>
      </c>
      <c r="J38" s="85"/>
      <c r="K38" s="85"/>
      <c r="L38" s="85"/>
      <c r="M38" s="86"/>
      <c r="N38" s="86"/>
    </row>
  </sheetData>
  <sheetProtection algorithmName="SHA-512" hashValue="2f/+VMEwf3G5B3HX41JDhEdxMPl/wTOtxG5KGJzSHmjSMukym7Zogm2SsFlmGcufI5ycQ9urLko8dZF9bsme6A==" saltValue="yGtXLmKWp5c1frabfD4w8g==" spinCount="100000" sheet="1" objects="1" scenarios="1" selectLockedCells="1"/>
  <autoFilter ref="A1:A38">
    <filterColumn colId="0">
      <filters>
        <filter val="1"/>
      </filters>
    </filterColumn>
  </autoFilter>
  <mergeCells count="48">
    <mergeCell ref="I38:L38"/>
    <mergeCell ref="B31:C32"/>
    <mergeCell ref="D31:E31"/>
    <mergeCell ref="F31:G31"/>
    <mergeCell ref="H31:I31"/>
    <mergeCell ref="D32:E32"/>
    <mergeCell ref="F32:G32"/>
    <mergeCell ref="H32:I32"/>
    <mergeCell ref="M25:M30"/>
    <mergeCell ref="N25:N30"/>
    <mergeCell ref="F26:G26"/>
    <mergeCell ref="H26:I26"/>
    <mergeCell ref="F27:G27"/>
    <mergeCell ref="H27:I27"/>
    <mergeCell ref="F28:G28"/>
    <mergeCell ref="H28:I28"/>
    <mergeCell ref="F29:G29"/>
    <mergeCell ref="H29:I29"/>
    <mergeCell ref="H23:I23"/>
    <mergeCell ref="F24:G24"/>
    <mergeCell ref="H24:I24"/>
    <mergeCell ref="B25:E30"/>
    <mergeCell ref="F25:G25"/>
    <mergeCell ref="H25:I25"/>
    <mergeCell ref="F30:G30"/>
    <mergeCell ref="H30:I30"/>
    <mergeCell ref="B20:E24"/>
    <mergeCell ref="F20:G20"/>
    <mergeCell ref="H20:I20"/>
    <mergeCell ref="M20:M24"/>
    <mergeCell ref="N20:N24"/>
    <mergeCell ref="F21:G21"/>
    <mergeCell ref="H21:I21"/>
    <mergeCell ref="F22:G22"/>
    <mergeCell ref="H22:I22"/>
    <mergeCell ref="F23:G23"/>
    <mergeCell ref="B17:C17"/>
    <mergeCell ref="D17:N17"/>
    <mergeCell ref="B19:E19"/>
    <mergeCell ref="F19:G19"/>
    <mergeCell ref="H19:I19"/>
    <mergeCell ref="K19:L19"/>
    <mergeCell ref="B5:N5"/>
    <mergeCell ref="B7:N7"/>
    <mergeCell ref="B10:L10"/>
    <mergeCell ref="B12:L12"/>
    <mergeCell ref="B14:L14"/>
    <mergeCell ref="B15:N15"/>
  </mergeCells>
  <dataValidations count="1">
    <dataValidation type="list" allowBlank="1" showInputMessage="1" showErrorMessage="1" sqref="K20:K32">
      <formula1>"hodnota:,áno/nie:"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8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Silvia Harcsová</dc:creator>
  <cp:lastModifiedBy>Ing. Silvia Harcsová</cp:lastModifiedBy>
  <cp:lastPrinted>2017-10-09T13:56:26Z</cp:lastPrinted>
  <dcterms:created xsi:type="dcterms:W3CDTF">2017-10-09T13:54:10Z</dcterms:created>
  <dcterms:modified xsi:type="dcterms:W3CDTF">2017-10-09T13:57:01Z</dcterms:modified>
</cp:coreProperties>
</file>